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p2021" sheetId="1" state="visible" r:id="rId2"/>
  </sheets>
  <definedNames>
    <definedName function="false" hidden="false" localSheetId="0" name="_xlnm.Print_Area" vbProcedure="false">rozp2021!$A$1:$F$67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<sst xmlns="http://schemas.openxmlformats.org/spreadsheetml/2006/main" count="91" uniqueCount="70">
  <si>
    <t xml:space="preserve">Základní škola a Mateřská škola, Hrabětice, příspěvková organizace</t>
  </si>
  <si>
    <t xml:space="preserve">Kostelní 216, 671 68  Hrabětice</t>
  </si>
  <si>
    <t xml:space="preserve">IČ : 70990336</t>
  </si>
  <si>
    <t xml:space="preserve"> </t>
  </si>
  <si>
    <t xml:space="preserve">( v Kč )</t>
  </si>
  <si>
    <t xml:space="preserve">Položky hrazené z příspěvku od zřizovatele a vlastní činnosti</t>
  </si>
  <si>
    <t xml:space="preserve">SÚ</t>
  </si>
  <si>
    <t xml:space="preserve">Název</t>
  </si>
  <si>
    <t xml:space="preserve">Rozpočet 2020</t>
  </si>
  <si>
    <t xml:space="preserve">Aktuální předpoklad 2020 (stav 30.9.)</t>
  </si>
  <si>
    <t xml:space="preserve">Návrh 2021</t>
  </si>
  <si>
    <t xml:space="preserve">Výnosy</t>
  </si>
  <si>
    <t xml:space="preserve">Výnosy z prodeje služeb</t>
  </si>
  <si>
    <t xml:space="preserve">648</t>
  </si>
  <si>
    <t xml:space="preserve">Čerpání rezervního fondu</t>
  </si>
  <si>
    <t xml:space="preserve">649</t>
  </si>
  <si>
    <t xml:space="preserve">Ostatní výnosy z činnosti</t>
  </si>
  <si>
    <t xml:space="preserve">662</t>
  </si>
  <si>
    <t xml:space="preserve">Úroky</t>
  </si>
  <si>
    <t xml:space="preserve">672</t>
  </si>
  <si>
    <t xml:space="preserve">Příspěvek od zřizovatele na neinvestiční výdaje</t>
  </si>
  <si>
    <t xml:space="preserve">Příspěvek od zřizovatele na zájmovou činnost</t>
  </si>
  <si>
    <t xml:space="preserve">Náklady</t>
  </si>
  <si>
    <t xml:space="preserve">501</t>
  </si>
  <si>
    <t xml:space="preserve">Spotřeba materiálu</t>
  </si>
  <si>
    <t xml:space="preserve">502</t>
  </si>
  <si>
    <t xml:space="preserve">Spotřeba energie</t>
  </si>
  <si>
    <t xml:space="preserve">503</t>
  </si>
  <si>
    <t xml:space="preserve">Spotřeba jiných neskladovatelných dodávek</t>
  </si>
  <si>
    <t xml:space="preserve">511</t>
  </si>
  <si>
    <t xml:space="preserve">Opravy a udržování</t>
  </si>
  <si>
    <t xml:space="preserve">512</t>
  </si>
  <si>
    <t xml:space="preserve">Cestovné</t>
  </si>
  <si>
    <t xml:space="preserve">513</t>
  </si>
  <si>
    <t xml:space="preserve">Náklady na reprezentaci</t>
  </si>
  <si>
    <t xml:space="preserve">518</t>
  </si>
  <si>
    <t xml:space="preserve">Ostatní služby</t>
  </si>
  <si>
    <t xml:space="preserve">521</t>
  </si>
  <si>
    <t xml:space="preserve">Mzdové náklady</t>
  </si>
  <si>
    <t xml:space="preserve">524</t>
  </si>
  <si>
    <t xml:space="preserve">Zákonné sociální pojištění</t>
  </si>
  <si>
    <t xml:space="preserve">Jiné sociální pojištění</t>
  </si>
  <si>
    <t xml:space="preserve">527</t>
  </si>
  <si>
    <t xml:space="preserve">Zákonné sociální náklady</t>
  </si>
  <si>
    <t xml:space="preserve">528</t>
  </si>
  <si>
    <t xml:space="preserve">Jiné sociální náklady</t>
  </si>
  <si>
    <t xml:space="preserve">538</t>
  </si>
  <si>
    <t xml:space="preserve">Jiné daně a poplatky</t>
  </si>
  <si>
    <t xml:space="preserve">549</t>
  </si>
  <si>
    <t xml:space="preserve">Ostatní náklady z činnosti</t>
  </si>
  <si>
    <t xml:space="preserve">551</t>
  </si>
  <si>
    <t xml:space="preserve">Odpisy dlouhodobého majetku</t>
  </si>
  <si>
    <t xml:space="preserve">558</t>
  </si>
  <si>
    <t xml:space="preserve">Náklady z drobného dlouhodobého majetku</t>
  </si>
  <si>
    <t xml:space="preserve">Položky hrazené z transferu MŠMT na přímé vzdělávání</t>
  </si>
  <si>
    <t xml:space="preserve">Transfer MŠMT na přímé vzdělávání</t>
  </si>
  <si>
    <t xml:space="preserve">DDHM</t>
  </si>
  <si>
    <t xml:space="preserve">Výnosy celkem</t>
  </si>
  <si>
    <t xml:space="preserve">Náklady celkem</t>
  </si>
  <si>
    <t xml:space="preserve">Hospodářský výsledek</t>
  </si>
  <si>
    <t xml:space="preserve">Ztráta je přípustná pouze do výše krytí rezervním fondem příspěvkové organizace.</t>
  </si>
  <si>
    <t xml:space="preserve">Návrh rozpočtu sestavila:</t>
  </si>
  <si>
    <t xml:space="preserve">Plocrová Hana, dne 13.11.2020, telefon 735853865</t>
  </si>
  <si>
    <t xml:space="preserve">Ředitel PO: Mgr. Vladimíra Bobková</t>
  </si>
  <si>
    <t xml:space="preserve">Podpis  …..........................................................</t>
  </si>
  <si>
    <t xml:space="preserve">Záznam o projednání:</t>
  </si>
  <si>
    <t xml:space="preserve">Připomínky   ano/ne      popis  připomínek  …………..................................................................................………........................….</t>
  </si>
  <si>
    <t xml:space="preserve">Podpis  ….............................................................</t>
  </si>
  <si>
    <t xml:space="preserve">Za zřizovatele:  …..........……..............………</t>
  </si>
  <si>
    <t xml:space="preserve">Podpis  …............................................................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</si>
</sst>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CD5B5"/>
      </patternFill>
    </fill>
    <fill>
      <patternFill patternType="solid">
        <fgColor rgb="FFB9CDE5"/>
        <bgColor rgb="FF99CCFF"/>
      </patternFill>
    </fill>
    <fill>
      <patternFill patternType="solid">
        <fgColor rgb="FFFCD5B5"/>
        <bgColor rgb="FFE6B9B8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5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3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5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4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7421875" defaultRowHeight="12.8" zeroHeight="false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6.71"/>
    <col collapsed="false" customWidth="true" hidden="false" outlineLevel="0" max="3" min="3" style="0" width="53.29"/>
    <col collapsed="false" customWidth="true" hidden="false" outlineLevel="0" max="4" min="4" style="0" width="10.99"/>
    <col collapsed="false" customWidth="true" hidden="false" outlineLevel="0" max="5" min="5" style="0" width="10.72"/>
    <col collapsed="false" customWidth="true" hidden="false" outlineLevel="0" max="6" min="6" style="0" width="11.99"/>
  </cols>
  <sheetData>
    <row r="1" customFormat="false" ht="12.8" hidden="false" customHeight="false" outlineLevel="0" collapsed="false">
      <c r="B1" s="1" t="s">
        <v>0</v>
      </c>
    </row>
    <row r="2" customFormat="false" ht="12.8" hidden="false" customHeight="false" outlineLevel="0" collapsed="false">
      <c r="B2" s="1" t="s">
        <v>1</v>
      </c>
    </row>
    <row r="3" customFormat="false" ht="12.8" hidden="false" customHeight="false" outlineLevel="0" collapsed="false">
      <c r="B3" s="1" t="s">
        <v>2</v>
      </c>
    </row>
    <row r="4" customFormat="false" ht="15" hidden="false" customHeight="false" outlineLevel="0" collapsed="false">
      <c r="B4" s="2" t="s">
        <v>3</v>
      </c>
      <c r="C4" s="2"/>
      <c r="D4" s="2"/>
      <c r="E4" s="2"/>
      <c r="F4" s="2"/>
    </row>
    <row r="5" customFormat="false" ht="12.8" hidden="false" customHeight="false" outlineLevel="0" collapsed="false">
      <c r="B5" s="3" t="s">
        <v>4</v>
      </c>
      <c r="C5" s="3"/>
      <c r="D5" s="3"/>
      <c r="E5" s="3"/>
      <c r="F5" s="3"/>
    </row>
    <row r="6" customFormat="false" ht="7.45" hidden="false" customHeight="true" outlineLevel="0" collapsed="false">
      <c r="B6" s="4"/>
      <c r="C6" s="5"/>
      <c r="D6" s="5"/>
    </row>
    <row r="7" customFormat="false" ht="12.8" hidden="false" customHeight="false" outlineLevel="0" collapsed="false">
      <c r="B7" s="6" t="s">
        <v>5</v>
      </c>
      <c r="C7" s="6"/>
      <c r="D7" s="6"/>
    </row>
    <row r="8" customFormat="false" ht="49.25" hidden="false" customHeight="false" outlineLevel="0" collapsed="false">
      <c r="B8" s="7" t="s">
        <v>6</v>
      </c>
      <c r="C8" s="7" t="s">
        <v>7</v>
      </c>
      <c r="D8" s="8" t="s">
        <v>8</v>
      </c>
      <c r="E8" s="9" t="s">
        <v>9</v>
      </c>
      <c r="F8" s="10" t="s">
        <v>10</v>
      </c>
      <c r="G8" s="11"/>
      <c r="H8" s="12"/>
    </row>
    <row r="9" customFormat="false" ht="12.8" hidden="false" customHeight="false" outlineLevel="0" collapsed="false">
      <c r="B9" s="13" t="s">
        <v>11</v>
      </c>
      <c r="C9" s="13"/>
      <c r="D9" s="14" t="n">
        <f aca="false">SUM(D10:D15)</f>
        <v>1845500</v>
      </c>
      <c r="E9" s="15" t="n">
        <f aca="false">SUM(E10:E15)</f>
        <v>1244800.35</v>
      </c>
      <c r="F9" s="16" t="n">
        <f aca="false">SUM(F10:F15)</f>
        <v>1719000</v>
      </c>
    </row>
    <row r="10" customFormat="false" ht="12.8" hidden="false" customHeight="false" outlineLevel="0" collapsed="false">
      <c r="B10" s="17" t="n">
        <v>602</v>
      </c>
      <c r="C10" s="18" t="s">
        <v>12</v>
      </c>
      <c r="D10" s="19" t="n">
        <v>520000</v>
      </c>
      <c r="E10" s="20" t="n">
        <v>258959.88</v>
      </c>
      <c r="F10" s="21" t="n">
        <v>520000</v>
      </c>
    </row>
    <row r="11" customFormat="false" ht="12.8" hidden="false" customHeight="false" outlineLevel="0" collapsed="false">
      <c r="B11" s="22" t="s">
        <v>13</v>
      </c>
      <c r="C11" s="23" t="s">
        <v>14</v>
      </c>
      <c r="D11" s="24" t="n">
        <v>0</v>
      </c>
      <c r="E11" s="25" t="n">
        <v>99808.27</v>
      </c>
      <c r="F11" s="26" t="n">
        <v>30000</v>
      </c>
    </row>
    <row r="12" customFormat="false" ht="12.8" hidden="false" customHeight="false" outlineLevel="0" collapsed="false">
      <c r="B12" s="22" t="s">
        <v>15</v>
      </c>
      <c r="C12" s="23" t="s">
        <v>16</v>
      </c>
      <c r="D12" s="24" t="n">
        <v>5000</v>
      </c>
      <c r="E12" s="25" t="n">
        <v>8157.2</v>
      </c>
      <c r="F12" s="26" t="n">
        <v>10000</v>
      </c>
    </row>
    <row r="13" customFormat="false" ht="12.8" hidden="false" customHeight="false" outlineLevel="0" collapsed="false">
      <c r="B13" s="22" t="s">
        <v>17</v>
      </c>
      <c r="C13" s="23" t="s">
        <v>18</v>
      </c>
      <c r="D13" s="24" t="n">
        <v>0</v>
      </c>
      <c r="E13" s="25" t="n">
        <v>0</v>
      </c>
      <c r="F13" s="26" t="n">
        <v>0</v>
      </c>
    </row>
    <row r="14" customFormat="false" ht="12.8" hidden="false" customHeight="false" outlineLevel="0" collapsed="false">
      <c r="B14" s="22" t="s">
        <v>19</v>
      </c>
      <c r="C14" s="23" t="s">
        <v>20</v>
      </c>
      <c r="D14" s="25" t="n">
        <f aca="false">+1170500+150000</f>
        <v>1320500</v>
      </c>
      <c r="E14" s="25" t="n">
        <v>877875</v>
      </c>
      <c r="F14" s="27" t="n">
        <v>1159000</v>
      </c>
    </row>
    <row r="15" customFormat="false" ht="12.8" hidden="false" customHeight="false" outlineLevel="0" collapsed="false">
      <c r="B15" s="28" t="s">
        <v>19</v>
      </c>
      <c r="C15" s="29" t="s">
        <v>21</v>
      </c>
      <c r="D15" s="30" t="n">
        <v>0</v>
      </c>
      <c r="E15" s="31" t="n">
        <v>0</v>
      </c>
      <c r="F15" s="32"/>
    </row>
    <row r="16" customFormat="false" ht="12.8" hidden="false" customHeight="false" outlineLevel="0" collapsed="false">
      <c r="B16" s="33" t="s">
        <v>22</v>
      </c>
      <c r="C16" s="33"/>
      <c r="D16" s="34" t="n">
        <f aca="false">SUM(D17:D32)</f>
        <v>1845500</v>
      </c>
      <c r="E16" s="35" t="n">
        <f aca="false">SUM(E17:E32)</f>
        <v>1110304.52</v>
      </c>
      <c r="F16" s="36" t="n">
        <f aca="false">SUM(F17:F32)</f>
        <v>1719000</v>
      </c>
    </row>
    <row r="17" customFormat="false" ht="12.8" hidden="false" customHeight="false" outlineLevel="0" collapsed="false">
      <c r="B17" s="17" t="s">
        <v>23</v>
      </c>
      <c r="C17" s="18" t="s">
        <v>24</v>
      </c>
      <c r="D17" s="19" t="n">
        <v>555000</v>
      </c>
      <c r="E17" s="20" t="n">
        <v>298995.14</v>
      </c>
      <c r="F17" s="21" t="n">
        <f aca="false">+76000+520000-31000+10000</f>
        <v>575000</v>
      </c>
    </row>
    <row r="18" customFormat="false" ht="12.8" hidden="false" customHeight="false" outlineLevel="0" collapsed="false">
      <c r="B18" s="22" t="s">
        <v>25</v>
      </c>
      <c r="C18" s="23" t="s">
        <v>26</v>
      </c>
      <c r="D18" s="24" t="n">
        <v>420000</v>
      </c>
      <c r="E18" s="25" t="n">
        <v>218429.78</v>
      </c>
      <c r="F18" s="26" t="n">
        <f aca="false">+260000+160000</f>
        <v>420000</v>
      </c>
    </row>
    <row r="19" customFormat="false" ht="12.8" hidden="false" customHeight="false" outlineLevel="0" collapsed="false">
      <c r="B19" s="22" t="s">
        <v>27</v>
      </c>
      <c r="C19" s="23" t="s">
        <v>28</v>
      </c>
      <c r="D19" s="24" t="n">
        <v>55000</v>
      </c>
      <c r="E19" s="25" t="n">
        <v>19825</v>
      </c>
      <c r="F19" s="26" t="n">
        <v>55000</v>
      </c>
    </row>
    <row r="20" customFormat="false" ht="12.8" hidden="false" customHeight="false" outlineLevel="0" collapsed="false">
      <c r="B20" s="22" t="s">
        <v>29</v>
      </c>
      <c r="C20" s="23" t="s">
        <v>30</v>
      </c>
      <c r="D20" s="25" t="n">
        <v>95000</v>
      </c>
      <c r="E20" s="25" t="n">
        <v>189047.74</v>
      </c>
      <c r="F20" s="26" t="n">
        <f aca="false">+70000+15000</f>
        <v>85000</v>
      </c>
    </row>
    <row r="21" customFormat="false" ht="12.8" hidden="false" customHeight="false" outlineLevel="0" collapsed="false">
      <c r="B21" s="22" t="s">
        <v>31</v>
      </c>
      <c r="C21" s="23" t="s">
        <v>32</v>
      </c>
      <c r="D21" s="24" t="n">
        <v>3000</v>
      </c>
      <c r="E21" s="25" t="n">
        <v>1251</v>
      </c>
      <c r="F21" s="26" t="n">
        <v>3000</v>
      </c>
    </row>
    <row r="22" customFormat="false" ht="12.8" hidden="false" customHeight="false" outlineLevel="0" collapsed="false">
      <c r="B22" s="22" t="s">
        <v>33</v>
      </c>
      <c r="C22" s="23" t="s">
        <v>34</v>
      </c>
      <c r="D22" s="24" t="n">
        <v>0</v>
      </c>
      <c r="E22" s="25" t="n">
        <v>0</v>
      </c>
      <c r="F22" s="26" t="n">
        <v>0</v>
      </c>
    </row>
    <row r="23" customFormat="false" ht="12.8" hidden="false" customHeight="false" outlineLevel="0" collapsed="false">
      <c r="B23" s="22" t="s">
        <v>35</v>
      </c>
      <c r="C23" s="23" t="s">
        <v>36</v>
      </c>
      <c r="D23" s="25" t="n">
        <v>290500</v>
      </c>
      <c r="E23" s="25" t="n">
        <v>156743.13</v>
      </c>
      <c r="F23" s="26" t="n">
        <v>298000</v>
      </c>
    </row>
    <row r="24" customFormat="false" ht="12.8" hidden="false" customHeight="false" outlineLevel="0" collapsed="false">
      <c r="B24" s="22" t="s">
        <v>37</v>
      </c>
      <c r="C24" s="23" t="s">
        <v>38</v>
      </c>
      <c r="D24" s="24" t="n">
        <v>30000</v>
      </c>
      <c r="E24" s="25" t="n">
        <v>14540</v>
      </c>
      <c r="F24" s="26" t="n">
        <v>30000</v>
      </c>
    </row>
    <row r="25" customFormat="false" ht="12.8" hidden="false" customHeight="false" outlineLevel="0" collapsed="false">
      <c r="B25" s="22" t="s">
        <v>39</v>
      </c>
      <c r="C25" s="23" t="s">
        <v>40</v>
      </c>
      <c r="D25" s="24" t="n">
        <v>1000</v>
      </c>
      <c r="E25" s="25" t="n">
        <v>1385</v>
      </c>
      <c r="F25" s="26" t="n">
        <v>1000</v>
      </c>
    </row>
    <row r="26" customFormat="false" ht="12.8" hidden="false" customHeight="false" outlineLevel="0" collapsed="false">
      <c r="B26" s="22" t="n">
        <v>525</v>
      </c>
      <c r="C26" s="23" t="s">
        <v>41</v>
      </c>
      <c r="D26" s="24" t="n">
        <v>0</v>
      </c>
      <c r="E26" s="25" t="n">
        <v>0</v>
      </c>
      <c r="F26" s="26" t="n">
        <v>0</v>
      </c>
    </row>
    <row r="27" customFormat="false" ht="12.8" hidden="false" customHeight="false" outlineLevel="0" collapsed="false">
      <c r="B27" s="22" t="s">
        <v>42</v>
      </c>
      <c r="C27" s="23" t="s">
        <v>43</v>
      </c>
      <c r="D27" s="24" t="n">
        <v>11000</v>
      </c>
      <c r="E27" s="25" t="n">
        <v>3772</v>
      </c>
      <c r="F27" s="26" t="n">
        <v>11000</v>
      </c>
    </row>
    <row r="28" customFormat="false" ht="12.8" hidden="false" customHeight="false" outlineLevel="0" collapsed="false">
      <c r="B28" s="22" t="s">
        <v>44</v>
      </c>
      <c r="C28" s="23" t="s">
        <v>45</v>
      </c>
      <c r="D28" s="24" t="n">
        <v>0</v>
      </c>
      <c r="E28" s="25" t="n">
        <v>0</v>
      </c>
      <c r="F28" s="26" t="n">
        <v>0</v>
      </c>
    </row>
    <row r="29" customFormat="false" ht="12.8" hidden="false" customHeight="false" outlineLevel="0" collapsed="false">
      <c r="B29" s="22" t="s">
        <v>46</v>
      </c>
      <c r="C29" s="23" t="s">
        <v>47</v>
      </c>
      <c r="D29" s="24" t="n">
        <v>0</v>
      </c>
      <c r="E29" s="25" t="n">
        <v>0</v>
      </c>
      <c r="F29" s="26" t="n">
        <v>0</v>
      </c>
    </row>
    <row r="30" customFormat="false" ht="12.8" hidden="false" customHeight="false" outlineLevel="0" collapsed="false">
      <c r="B30" s="22" t="s">
        <v>48</v>
      </c>
      <c r="C30" s="23" t="s">
        <v>49</v>
      </c>
      <c r="D30" s="24" t="n">
        <v>9000</v>
      </c>
      <c r="E30" s="25" t="n">
        <v>8675.73</v>
      </c>
      <c r="F30" s="26" t="n">
        <v>10000</v>
      </c>
    </row>
    <row r="31" customFormat="false" ht="12.8" hidden="false" customHeight="false" outlineLevel="0" collapsed="false">
      <c r="B31" s="22" t="s">
        <v>50</v>
      </c>
      <c r="C31" s="23" t="s">
        <v>51</v>
      </c>
      <c r="D31" s="24" t="n">
        <v>96000</v>
      </c>
      <c r="E31" s="25" t="n">
        <v>72189</v>
      </c>
      <c r="F31" s="26" t="n">
        <v>96000</v>
      </c>
    </row>
    <row r="32" customFormat="false" ht="12.8" hidden="false" customHeight="false" outlineLevel="0" collapsed="false">
      <c r="B32" s="28" t="s">
        <v>52</v>
      </c>
      <c r="C32" s="29" t="s">
        <v>53</v>
      </c>
      <c r="D32" s="30" t="n">
        <f aca="false">+130000+150000</f>
        <v>280000</v>
      </c>
      <c r="E32" s="31" t="n">
        <v>125451</v>
      </c>
      <c r="F32" s="37" t="n">
        <f aca="false">+120000+15000</f>
        <v>135000</v>
      </c>
    </row>
    <row r="34" customFormat="false" ht="12.8" hidden="false" customHeight="false" outlineLevel="0" collapsed="false">
      <c r="B34" s="6" t="s">
        <v>54</v>
      </c>
      <c r="C34" s="6"/>
      <c r="D34" s="6"/>
    </row>
    <row r="35" customFormat="false" ht="49.25" hidden="false" customHeight="false" outlineLevel="0" collapsed="false">
      <c r="B35" s="7" t="s">
        <v>6</v>
      </c>
      <c r="C35" s="7" t="s">
        <v>7</v>
      </c>
      <c r="D35" s="8" t="s">
        <v>8</v>
      </c>
      <c r="E35" s="9" t="s">
        <v>9</v>
      </c>
      <c r="F35" s="10" t="s">
        <v>10</v>
      </c>
    </row>
    <row r="36" customFormat="false" ht="12.8" hidden="false" customHeight="false" outlineLevel="0" collapsed="false">
      <c r="B36" s="13" t="s">
        <v>11</v>
      </c>
      <c r="C36" s="13"/>
      <c r="D36" s="14" t="n">
        <f aca="false">SUM(D37)</f>
        <v>5491000</v>
      </c>
      <c r="E36" s="14" t="n">
        <f aca="false">SUM(E37)</f>
        <v>4881105.44</v>
      </c>
      <c r="F36" s="16" t="n">
        <f aca="false">+F37</f>
        <v>7329000</v>
      </c>
    </row>
    <row r="37" customFormat="false" ht="12.8" hidden="false" customHeight="false" outlineLevel="0" collapsed="false">
      <c r="B37" s="28" t="s">
        <v>19</v>
      </c>
      <c r="C37" s="29" t="s">
        <v>55</v>
      </c>
      <c r="D37" s="30" t="n">
        <v>5491000</v>
      </c>
      <c r="E37" s="31" t="n">
        <v>4881105.44</v>
      </c>
      <c r="F37" s="32" t="n">
        <v>7329000</v>
      </c>
    </row>
    <row r="38" customFormat="false" ht="12.8" hidden="false" customHeight="false" outlineLevel="0" collapsed="false">
      <c r="B38" s="33" t="s">
        <v>22</v>
      </c>
      <c r="C38" s="33"/>
      <c r="D38" s="34" t="n">
        <f aca="false">SUM(D39:D46)</f>
        <v>5491000</v>
      </c>
      <c r="E38" s="34" t="n">
        <f aca="false">SUM(E39:E46)</f>
        <v>4881105.44</v>
      </c>
      <c r="F38" s="36" t="n">
        <f aca="false">SUM(F39:F46)</f>
        <v>7329000</v>
      </c>
    </row>
    <row r="39" customFormat="false" ht="12.8" hidden="false" customHeight="false" outlineLevel="0" collapsed="false">
      <c r="B39" s="17" t="s">
        <v>23</v>
      </c>
      <c r="C39" s="18" t="s">
        <v>24</v>
      </c>
      <c r="D39" s="19" t="n">
        <v>60000</v>
      </c>
      <c r="E39" s="20" t="n">
        <v>17343</v>
      </c>
      <c r="F39" s="21" t="n">
        <v>29000</v>
      </c>
    </row>
    <row r="40" customFormat="false" ht="12.8" hidden="false" customHeight="false" outlineLevel="0" collapsed="false">
      <c r="B40" s="22" t="n">
        <v>512</v>
      </c>
      <c r="C40" s="23" t="s">
        <v>32</v>
      </c>
      <c r="D40" s="24" t="n">
        <v>1000</v>
      </c>
      <c r="E40" s="25" t="n">
        <v>0</v>
      </c>
      <c r="F40" s="26" t="n">
        <v>1000</v>
      </c>
    </row>
    <row r="41" customFormat="false" ht="12.8" hidden="false" customHeight="false" outlineLevel="0" collapsed="false">
      <c r="B41" s="22" t="s">
        <v>35</v>
      </c>
      <c r="C41" s="23" t="s">
        <v>36</v>
      </c>
      <c r="D41" s="24" t="n">
        <v>4000</v>
      </c>
      <c r="E41" s="25" t="n">
        <v>7498</v>
      </c>
      <c r="F41" s="26" t="n">
        <v>4000</v>
      </c>
    </row>
    <row r="42" customFormat="false" ht="12.8" hidden="false" customHeight="false" outlineLevel="0" collapsed="false">
      <c r="B42" s="22" t="s">
        <v>37</v>
      </c>
      <c r="C42" s="23" t="s">
        <v>38</v>
      </c>
      <c r="D42" s="24" t="n">
        <v>3969000</v>
      </c>
      <c r="E42" s="25" t="n">
        <f aca="false">+3552942+17024</f>
        <v>3569966</v>
      </c>
      <c r="F42" s="26" t="n">
        <v>5349000</v>
      </c>
    </row>
    <row r="43" customFormat="false" ht="12.8" hidden="false" customHeight="false" outlineLevel="0" collapsed="false">
      <c r="B43" s="22" t="s">
        <v>39</v>
      </c>
      <c r="C43" s="23" t="s">
        <v>40</v>
      </c>
      <c r="D43" s="24" t="n">
        <v>1342000</v>
      </c>
      <c r="E43" s="25" t="n">
        <v>1192318</v>
      </c>
      <c r="F43" s="26" t="n">
        <v>1808000</v>
      </c>
    </row>
    <row r="44" customFormat="false" ht="12.8" hidden="false" customHeight="false" outlineLevel="0" collapsed="false">
      <c r="B44" s="22" t="n">
        <v>525</v>
      </c>
      <c r="C44" s="23" t="s">
        <v>41</v>
      </c>
      <c r="D44" s="24" t="n">
        <v>18000</v>
      </c>
      <c r="E44" s="25" t="n">
        <v>14623</v>
      </c>
      <c r="F44" s="26" t="n">
        <v>17000</v>
      </c>
    </row>
    <row r="45" customFormat="false" ht="12.8" hidden="false" customHeight="false" outlineLevel="0" collapsed="false">
      <c r="B45" s="22" t="n">
        <v>527</v>
      </c>
      <c r="C45" s="23" t="s">
        <v>43</v>
      </c>
      <c r="D45" s="24" t="n">
        <v>84000</v>
      </c>
      <c r="E45" s="25" t="n">
        <f aca="false">+70468.44+3250</f>
        <v>73718.44</v>
      </c>
      <c r="F45" s="26" t="n">
        <v>110000</v>
      </c>
    </row>
    <row r="46" customFormat="false" ht="12.8" hidden="false" customHeight="false" outlineLevel="0" collapsed="false">
      <c r="B46" s="28" t="n">
        <v>558</v>
      </c>
      <c r="C46" s="29" t="s">
        <v>56</v>
      </c>
      <c r="D46" s="30" t="n">
        <v>13000</v>
      </c>
      <c r="E46" s="38" t="n">
        <v>5639</v>
      </c>
      <c r="F46" s="37" t="n">
        <v>11000</v>
      </c>
    </row>
    <row r="48" customFormat="false" ht="12.8" hidden="false" customHeight="false" outlineLevel="0" collapsed="false">
      <c r="B48" s="13" t="s">
        <v>57</v>
      </c>
      <c r="C48" s="13"/>
      <c r="D48" s="14" t="n">
        <f aca="false">+D36+D9</f>
        <v>7336500</v>
      </c>
      <c r="E48" s="14" t="n">
        <f aca="false">+E36+E9</f>
        <v>6125905.79</v>
      </c>
      <c r="F48" s="39" t="n">
        <f aca="false">+F36+F9</f>
        <v>9048000</v>
      </c>
    </row>
    <row r="49" customFormat="false" ht="12.8" hidden="false" customHeight="false" outlineLevel="0" collapsed="false">
      <c r="B49" s="33" t="s">
        <v>58</v>
      </c>
      <c r="C49" s="33"/>
      <c r="D49" s="34" t="n">
        <f aca="false">+D38+D16</f>
        <v>7336500</v>
      </c>
      <c r="E49" s="34" t="n">
        <f aca="false">+E38+E16</f>
        <v>5991409.96</v>
      </c>
      <c r="F49" s="36" t="n">
        <f aca="false">+F38+F16</f>
        <v>9048000</v>
      </c>
    </row>
    <row r="50" customFormat="false" ht="12.8" hidden="false" customHeight="false" outlineLevel="0" collapsed="false">
      <c r="B50" s="40" t="s">
        <v>59</v>
      </c>
      <c r="C50" s="40"/>
      <c r="D50" s="41" t="n">
        <f aca="false">+D48-D49</f>
        <v>0</v>
      </c>
      <c r="E50" s="41" t="n">
        <f aca="false">+E48-E49</f>
        <v>134495.83</v>
      </c>
      <c r="F50" s="42" t="n">
        <f aca="false">+F48-F49</f>
        <v>0</v>
      </c>
    </row>
    <row r="51" customFormat="false" ht="12.8" hidden="false" customHeight="false" outlineLevel="0" collapsed="false">
      <c r="B51" s="6"/>
      <c r="C51" s="6"/>
      <c r="D51" s="43"/>
      <c r="E51" s="43"/>
      <c r="F51" s="43"/>
    </row>
    <row r="52" customFormat="false" ht="12.8" hidden="false" customHeight="false" outlineLevel="0" collapsed="false">
      <c r="B52" s="44" t="s">
        <v>60</v>
      </c>
      <c r="C52" s="6"/>
      <c r="D52" s="43"/>
      <c r="E52" s="43"/>
      <c r="F52" s="43"/>
    </row>
    <row r="53" customFormat="false" ht="12.8" hidden="false" customHeight="false" outlineLevel="0" collapsed="false">
      <c r="B53" s="6"/>
      <c r="C53" s="6"/>
      <c r="D53" s="43"/>
      <c r="E53" s="43"/>
      <c r="F53" s="43"/>
    </row>
    <row r="54" s="1" customFormat="true" ht="12.8" hidden="false" customHeight="false" outlineLevel="0" collapsed="false">
      <c r="B54" s="44" t="s">
        <v>61</v>
      </c>
      <c r="C54" s="44"/>
      <c r="D54" s="45"/>
      <c r="E54" s="45"/>
      <c r="F54" s="45"/>
      <c r="AMJ54" s="0"/>
    </row>
    <row r="55" s="1" customFormat="true" ht="12.8" hidden="false" customHeight="false" outlineLevel="0" collapsed="false">
      <c r="B55" s="44" t="s">
        <v>62</v>
      </c>
      <c r="C55" s="44"/>
      <c r="D55" s="45"/>
      <c r="E55" s="45"/>
      <c r="F55" s="45"/>
      <c r="AMJ55" s="0"/>
    </row>
    <row r="56" s="1" customFormat="true" ht="12.8" hidden="false" customHeight="false" outlineLevel="0" collapsed="false">
      <c r="B56" s="44"/>
      <c r="C56" s="44"/>
      <c r="D56" s="45"/>
      <c r="E56" s="45"/>
      <c r="F56" s="45"/>
      <c r="AMJ56" s="0"/>
    </row>
    <row r="57" s="1" customFormat="true" ht="12.8" hidden="false" customHeight="false" outlineLevel="0" collapsed="false">
      <c r="B57" s="44" t="s">
        <v>63</v>
      </c>
      <c r="C57" s="44"/>
      <c r="D57" s="45" t="s">
        <v>64</v>
      </c>
      <c r="E57" s="45"/>
      <c r="F57" s="45"/>
      <c r="AMJ57" s="0"/>
    </row>
    <row r="58" s="1" customFormat="true" ht="12.8" hidden="false" customHeight="false" outlineLevel="0" collapsed="false">
      <c r="B58" s="44"/>
      <c r="C58" s="44"/>
      <c r="D58" s="45"/>
      <c r="E58" s="45"/>
      <c r="F58" s="45"/>
      <c r="AMJ58" s="0"/>
    </row>
    <row r="59" s="1" customFormat="true" ht="12.8" hidden="false" customHeight="false" outlineLevel="0" collapsed="false">
      <c r="B59" s="44"/>
      <c r="C59" s="44"/>
      <c r="D59" s="45"/>
      <c r="E59" s="45"/>
      <c r="F59" s="45"/>
      <c r="AMJ59" s="0"/>
    </row>
    <row r="60" customFormat="false" ht="12.8" hidden="false" customHeight="false" outlineLevel="0" collapsed="false">
      <c r="A60" s="1"/>
      <c r="B60" s="6" t="s">
        <v>65</v>
      </c>
      <c r="C60" s="44"/>
      <c r="D60" s="45"/>
      <c r="E60" s="45"/>
      <c r="F60" s="45"/>
    </row>
    <row r="61" customFormat="false" ht="12.8" hidden="false" customHeight="false" outlineLevel="0" collapsed="false">
      <c r="A61" s="1"/>
      <c r="B61" s="44" t="s">
        <v>66</v>
      </c>
      <c r="C61" s="44"/>
      <c r="D61" s="45"/>
      <c r="E61" s="45"/>
      <c r="F61" s="45"/>
    </row>
    <row r="62" customFormat="false" ht="12.8" hidden="false" customHeight="false" outlineLevel="0" collapsed="false">
      <c r="A62" s="1"/>
      <c r="B62" s="44"/>
      <c r="C62" s="44"/>
      <c r="D62" s="45"/>
      <c r="E62" s="45"/>
      <c r="F62" s="45"/>
    </row>
    <row r="63" customFormat="false" ht="12.8" hidden="false" customHeight="false" outlineLevel="0" collapsed="false">
      <c r="A63" s="1"/>
      <c r="B63" s="44" t="s">
        <v>63</v>
      </c>
      <c r="C63" s="44"/>
      <c r="D63" s="45" t="s">
        <v>67</v>
      </c>
      <c r="E63" s="45"/>
      <c r="F63" s="45"/>
    </row>
    <row r="64" customFormat="false" ht="12.8" hidden="false" customHeight="false" outlineLevel="0" collapsed="false">
      <c r="A64" s="1"/>
      <c r="B64" s="44"/>
      <c r="C64" s="44"/>
      <c r="D64" s="45"/>
      <c r="E64" s="45"/>
      <c r="F64" s="45"/>
    </row>
    <row r="65" customFormat="false" ht="12.8" hidden="false" customHeight="false" outlineLevel="0" collapsed="false">
      <c r="A65" s="1"/>
      <c r="B65" s="44" t="s">
        <v>68</v>
      </c>
      <c r="C65" s="44"/>
      <c r="D65" s="45" t="s">
        <v>69</v>
      </c>
      <c r="E65" s="45"/>
      <c r="F65" s="45"/>
    </row>
  </sheetData>
  <mergeCells count="11">
    <mergeCell ref="B4:F4"/>
    <mergeCell ref="B5:F5"/>
    <mergeCell ref="B7:D7"/>
    <mergeCell ref="B9:C9"/>
    <mergeCell ref="B16:C16"/>
    <mergeCell ref="B34:D34"/>
    <mergeCell ref="B36:C36"/>
    <mergeCell ref="B38:C38"/>
    <mergeCell ref="B48:C48"/>
    <mergeCell ref="B49:C49"/>
    <mergeCell ref="B50:C50"/>
  </mergeCells>
  <printOptions headings="false" gridLines="false" gridLinesSet="true" horizontalCentered="false" verticalCentered="false"/>
  <pageMargins left="0.7875" right="0.7875" top="0.439583333333333" bottom="0.24097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12218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2017-10-30T09:38:40Z</dcterms:created>
  <dc:creator>Karel Rabinak</dc:creator>
  <dc:description/>
  <dc:language>cs-CZ</dc:language>
  <cp:lastModifiedBy/>
  <cp:lastPrinted>2020-12-30T10:02:51Z</cp:lastPrinted>
  <dcterms:modified xsi:type="dcterms:W3CDTF">2020-12-30T10:06:19Z</dcterms:modified>
  <cp:revision>46</cp:revision>
  <dc:subject/>
  <dc:title/>
</cp:coreProperties>
</file>